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Administration\01_PROJETS\167_WINTZENHEIM_COSEC\05_ETUDES\12_AO\01_PIECES DEFINITIVES\04_INFILTROMETRIE\"/>
    </mc:Choice>
  </mc:AlternateContent>
  <bookViews>
    <workbookView xWindow="120" yWindow="30" windowWidth="9195" windowHeight="6345"/>
  </bookViews>
  <sheets>
    <sheet name="DPGF" sheetId="1" r:id="rId1"/>
  </sheets>
  <definedNames>
    <definedName name="CODELOT">#REF!</definedName>
    <definedName name="DATEVALEUR">#REF!</definedName>
    <definedName name="_xlnm.Print_Titles" localSheetId="0">DPGF!$1:$3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</definedNames>
  <calcPr calcId="152511" refMode="R1C1"/>
</workbook>
</file>

<file path=xl/calcChain.xml><?xml version="1.0" encoding="utf-8"?>
<calcChain xmlns="http://schemas.openxmlformats.org/spreadsheetml/2006/main">
  <c r="G62" i="1" l="1"/>
  <c r="G61" i="1"/>
  <c r="G63" i="1" s="1"/>
  <c r="M54" i="1"/>
  <c r="G66" i="1" s="1"/>
  <c r="G54" i="1"/>
  <c r="J36" i="1"/>
  <c r="J33" i="1"/>
  <c r="J29" i="1"/>
  <c r="J26" i="1"/>
  <c r="F48" i="1" s="1"/>
  <c r="J24" i="1"/>
  <c r="G65" i="1" l="1"/>
  <c r="G67" i="1" s="1"/>
  <c r="G56" i="1"/>
  <c r="G57" i="1"/>
  <c r="F43" i="1"/>
  <c r="F47" i="1"/>
  <c r="F49" i="1" s="1"/>
  <c r="G58" i="1" l="1"/>
</calcChain>
</file>

<file path=xl/sharedStrings.xml><?xml version="1.0" encoding="utf-8"?>
<sst xmlns="http://schemas.openxmlformats.org/spreadsheetml/2006/main" count="112" uniqueCount="75">
  <si>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</si>
  <si>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</si>
  <si>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</si>
  <si>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</si>
  <si>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</si>
  <si>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</si>
  <si>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</si>
  <si>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</si>
  <si>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</si>
  <si>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</si>
  <si>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</si>
  <si>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</si>
  <si>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</si>
  <si>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</si>
  <si>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</si>
  <si>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</si>
  <si>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</si>
  <si>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</si>
  <si>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</si>
  <si>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</si>
  <si>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</si>
  <si>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</si>
  <si>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</si>
  <si>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</si>
  <si>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</si>
  <si>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</si>
  <si>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</si>
  <si>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</si>
  <si>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</si>
  <si>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</si>
  <si>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n°4</t>
  </si>
  <si>
    <t>INFILTROMETRIE</t>
  </si>
  <si>
    <t>4.1</t>
  </si>
  <si>
    <t>TEST D'ETANCHEITE A L'AIR ET TEST DE RESEAUX</t>
  </si>
  <si>
    <t>4.&amp;</t>
  </si>
  <si>
    <t>4.1.10</t>
  </si>
  <si>
    <t>Réunion de sensibilisation des entreprises en début de chantier</t>
  </si>
  <si>
    <t>ENS</t>
  </si>
  <si>
    <t>9.&amp;</t>
  </si>
  <si>
    <t>4.1.11</t>
  </si>
  <si>
    <t>Test d'étanchéité initial sur existant</t>
  </si>
  <si>
    <t>9.M.Z</t>
  </si>
  <si>
    <t>¤1</t>
  </si>
  <si>
    <t>4.1.12</t>
  </si>
  <si>
    <t>Test d'étanchéité à l'air en phase chantier</t>
  </si>
  <si>
    <t>4.1.13</t>
  </si>
  <si>
    <t>Test d'étanchéité à l'air de fin de chantier selon la norme NF EN 13829</t>
  </si>
  <si>
    <t>4.1.14</t>
  </si>
  <si>
    <t>Test d'étanchéité à l'air de réseaux aérauliques selon la norme NF EN 14239 (Option LOT INFILTRO. Test d'étanchéité des réseaux aérauliques)</t>
  </si>
  <si>
    <t xml:space="preserve"> Option</t>
  </si>
  <si>
    <t>LOT INFILTRO. Test d'étanchéité des réseaux aérauliques_28746</t>
  </si>
  <si>
    <t>3.&amp;</t>
  </si>
  <si>
    <t>Total H.T. :</t>
  </si>
  <si>
    <t>RECAPITULATIF
Lot n°4 INFILTROMETRIE</t>
  </si>
  <si>
    <t>Total du lot INFILTROMETRIE</t>
  </si>
  <si>
    <t>TOTAL_HT</t>
  </si>
  <si>
    <t>TOTAL_TVA</t>
  </si>
  <si>
    <t>Total T.V.A. (20%) :</t>
  </si>
  <si>
    <t>Total T.T.C. :</t>
  </si>
  <si>
    <t>RECAPITULATIF OPTION</t>
  </si>
  <si>
    <t xml:space="preserve"> Option LOT INFILTRO. Test d'étanchéité des réseaux aérauliques</t>
  </si>
  <si>
    <t xml:space="preserve">      Test d'étanchéité à l'air de réseaux aérauliques selon la norme NF EN 14239</t>
  </si>
  <si>
    <t>LOT INFILTRO. Test d'étanchéité des réseaux aérauliques</t>
  </si>
  <si>
    <t>Sous-total Option LOT INFILTRO. Test d'étanchéité des réseaux aérauliques</t>
  </si>
  <si>
    <t>H.T.</t>
  </si>
  <si>
    <t>T.V.A.</t>
  </si>
  <si>
    <t>T.T.C.</t>
  </si>
  <si>
    <t>Total  Option</t>
  </si>
  <si>
    <t>H.T. :</t>
  </si>
  <si>
    <t>T.V.A. :</t>
  </si>
  <si>
    <t>T.T.C. :</t>
  </si>
  <si>
    <t>Total Base + Option LOT INFILTRO. Test d'étanchéité des réseaux aérauliques</t>
  </si>
  <si>
    <t>Fait à _________________________
le _____________________________</t>
  </si>
  <si>
    <t>Bon pour accord, signature</t>
  </si>
  <si>
    <t>Signature et cachet de 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</si>
</sst>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[$€];[Red]\-#,##0.00\ [$€]"/>
  </numFmts>
  <fonts count="11" x14ac:knownFonts="1">
    <font>
      <sz val="10"/>
      <name val="Arial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sz val="6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8" fillId="0" borderId="7" xfId="0" applyNumberFormat="1" applyFont="1" applyBorder="1" applyAlignment="1">
      <alignment vertical="top" wrapText="1"/>
    </xf>
    <xf numFmtId="0" fontId="1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10" fontId="1" fillId="0" borderId="0" xfId="0" applyNumberFormat="1" applyFont="1" applyBorder="1" applyAlignment="1">
      <alignment horizontal="right" vertical="top" wrapText="1"/>
    </xf>
    <xf numFmtId="0" fontId="9" fillId="0" borderId="8" xfId="0" applyNumberFormat="1" applyFont="1" applyBorder="1" applyAlignment="1">
      <alignment vertical="top" wrapText="1"/>
    </xf>
    <xf numFmtId="0" fontId="7" fillId="0" borderId="6" xfId="0" applyNumberFormat="1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right" vertical="top" wrapText="1"/>
    </xf>
    <xf numFmtId="4" fontId="3" fillId="0" borderId="6" xfId="0" applyNumberFormat="1" applyFont="1" applyBorder="1" applyAlignment="1">
      <alignment vertical="top" wrapText="1"/>
    </xf>
    <xf numFmtId="3" fontId="7" fillId="0" borderId="13" xfId="0" applyNumberFormat="1" applyFont="1" applyBorder="1" applyAlignment="1" applyProtection="1">
      <alignment horizontal="right" vertical="top" wrapText="1"/>
      <protection locked="0"/>
    </xf>
    <xf numFmtId="4" fontId="7" fillId="0" borderId="13" xfId="0" applyNumberFormat="1" applyFont="1" applyBorder="1" applyAlignment="1" applyProtection="1">
      <alignment vertical="top" wrapText="1"/>
      <protection locked="0"/>
    </xf>
    <xf numFmtId="0" fontId="3" fillId="0" borderId="0" xfId="0" quotePrefix="1" applyNumberFormat="1" applyFont="1" applyBorder="1" applyAlignment="1">
      <alignment vertical="top" wrapText="1"/>
    </xf>
    <xf numFmtId="0" fontId="3" fillId="0" borderId="9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vertical="top" wrapText="1"/>
    </xf>
    <xf numFmtId="0" fontId="3" fillId="0" borderId="17" xfId="0" applyNumberFormat="1" applyFont="1" applyBorder="1" applyAlignment="1">
      <alignment vertical="top" wrapText="1"/>
    </xf>
    <xf numFmtId="0" fontId="3" fillId="0" borderId="18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21" xfId="0" applyNumberFormat="1" applyFont="1" applyBorder="1" applyAlignment="1">
      <alignment vertical="top" wrapText="1"/>
    </xf>
    <xf numFmtId="0" fontId="4" fillId="0" borderId="0" xfId="0" quotePrefix="1" applyNumberFormat="1" applyFont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165" fontId="4" fillId="0" borderId="0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vertical="top" wrapText="1"/>
    </xf>
    <xf numFmtId="0" fontId="4" fillId="0" borderId="1" xfId="0" quotePrefix="1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5" fillId="0" borderId="0" xfId="0" quotePrefix="1" applyNumberFormat="1" applyFont="1" applyBorder="1" applyAlignment="1">
      <alignment horizontal="right" vertical="top" wrapText="1"/>
    </xf>
    <xf numFmtId="0" fontId="5" fillId="0" borderId="0" xfId="0" applyNumberFormat="1" applyFont="1" applyBorder="1" applyAlignment="1">
      <alignment horizontal="right" vertical="top" wrapText="1"/>
    </xf>
    <xf numFmtId="165" fontId="5" fillId="0" borderId="0" xfId="0" applyNumberFormat="1" applyFont="1" applyBorder="1" applyAlignment="1">
      <alignment vertical="top" wrapText="1"/>
    </xf>
    <xf numFmtId="0" fontId="10" fillId="0" borderId="0" xfId="0" quotePrefix="1" applyNumberFormat="1" applyFont="1" applyBorder="1" applyAlignment="1">
      <alignment vertical="top" wrapText="1"/>
    </xf>
    <xf numFmtId="0" fontId="10" fillId="0" borderId="0" xfId="0" applyNumberFormat="1" applyFont="1" applyBorder="1" applyAlignment="1">
      <alignment vertical="top" wrapText="1"/>
    </xf>
    <xf numFmtId="0" fontId="5" fillId="0" borderId="0" xfId="0" quotePrefix="1" applyNumberFormat="1" applyFont="1" applyBorder="1" applyAlignment="1">
      <alignment vertical="top" wrapText="1"/>
    </xf>
    <xf numFmtId="0" fontId="4" fillId="0" borderId="14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vertical="top" wrapText="1"/>
    </xf>
    <xf numFmtId="165" fontId="3" fillId="0" borderId="0" xfId="0" applyNumberFormat="1" applyFont="1" applyBorder="1" applyAlignment="1">
      <alignment vertical="top" wrapText="1"/>
    </xf>
    <xf numFmtId="165" fontId="3" fillId="0" borderId="20" xfId="0" applyNumberFormat="1" applyFont="1" applyBorder="1" applyAlignment="1">
      <alignment vertical="top" wrapText="1"/>
    </xf>
    <xf numFmtId="0" fontId="4" fillId="0" borderId="22" xfId="0" applyNumberFormat="1" applyFont="1" applyBorder="1" applyAlignment="1">
      <alignment vertical="top" wrapText="1"/>
    </xf>
    <xf numFmtId="0" fontId="3" fillId="0" borderId="23" xfId="0" applyNumberFormat="1" applyFont="1" applyBorder="1" applyAlignment="1">
      <alignment vertical="top" wrapText="1"/>
    </xf>
    <xf numFmtId="165" fontId="4" fillId="0" borderId="23" xfId="0" applyNumberFormat="1" applyFont="1" applyBorder="1" applyAlignment="1">
      <alignment vertical="top" wrapText="1"/>
    </xf>
    <xf numFmtId="165" fontId="3" fillId="0" borderId="23" xfId="0" applyNumberFormat="1" applyFont="1" applyBorder="1" applyAlignment="1">
      <alignment vertical="top" wrapText="1"/>
    </xf>
    <xf numFmtId="165" fontId="3" fillId="0" borderId="24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vertical="top" wrapText="1"/>
    </xf>
    <xf numFmtId="0" fontId="4" fillId="0" borderId="4" xfId="0" applyNumberFormat="1" applyFont="1" applyBorder="1" applyAlignment="1">
      <alignment vertical="top" wrapText="1"/>
    </xf>
    <xf numFmtId="165" fontId="4" fillId="0" borderId="4" xfId="0" applyNumberFormat="1" applyFont="1" applyBorder="1" applyAlignment="1">
      <alignment horizontal="right" vertical="top" wrapText="1"/>
    </xf>
    <xf numFmtId="165" fontId="4" fillId="0" borderId="5" xfId="0" applyNumberFormat="1" applyFont="1" applyBorder="1" applyAlignment="1">
      <alignment horizontal="right" vertical="top" wrapText="1"/>
    </xf>
    <xf numFmtId="0" fontId="8" fillId="0" borderId="1" xfId="0" applyNumberFormat="1" applyFont="1" applyBorder="1" applyAlignment="1">
      <alignment horizontal="center" vertical="top" wrapText="1"/>
    </xf>
    <xf numFmtId="0" fontId="6" fillId="0" borderId="16" xfId="0" applyNumberFormat="1" applyFont="1" applyBorder="1" applyAlignment="1">
      <alignment vertical="top" wrapText="1"/>
    </xf>
    <xf numFmtId="0" fontId="6" fillId="0" borderId="17" xfId="0" applyNumberFormat="1" applyFont="1" applyBorder="1" applyAlignment="1">
      <alignment vertical="top" wrapText="1"/>
    </xf>
    <xf numFmtId="0" fontId="3" fillId="0" borderId="15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9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3" fillId="0" borderId="9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12" xfId="0" applyNumberFormat="1" applyFont="1" applyBorder="1" applyAlignment="1">
      <alignment vertical="top" wrapText="1"/>
    </xf>
    <xf numFmtId="0" fontId="3" fillId="0" borderId="10" xfId="0" applyNumberFormat="1" applyFont="1" applyBorder="1" applyAlignment="1">
      <alignment vertical="top" wrapText="1"/>
    </xf>
    <xf numFmtId="0" fontId="3" fillId="0" borderId="3" xfId="0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8" fillId="0" borderId="7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</cellXfs>
  <cellStyles count="1">
    <cellStyle name="Normal" xfId="0" builtinId="0"/>
  </cellStyles>
  <dxfs count="4"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1"/>
  <sheetViews>
    <sheetView showGridLines="0" tabSelected="1" topLeftCell="B2" zoomScaleNormal="100" zoomScaleSheetLayoutView="100" workbookViewId="0">
      <pane ySplit="2" topLeftCell="A4" activePane="bottomLeft" state="frozenSplit"/>
      <selection activeCell="B2" sqref="B2"/>
      <selection pane="bottomLeft" activeCell="H24" sqref="H24"/>
    </sheetView>
  </sheetViews>
  <sheetFormatPr baseColWidth="10" defaultColWidth="10.7109375" defaultRowHeight="15" customHeight="1" x14ac:dyDescent="0.2"/>
  <cols>
    <col min="1" max="1" width="10.7109375" style="1" hidden="1" customWidth="1"/>
    <col min="2" max="2" width="6.7109375" style="1" customWidth="1"/>
    <col min="3" max="3" width="28.7109375" style="1" customWidth="1"/>
    <col min="4" max="8" width="8.28515625" style="1" customWidth="1"/>
    <col min="9" max="10" width="12.7109375" style="1" customWidth="1"/>
    <col min="11" max="14" width="10.7109375" style="1" hidden="1" customWidth="1"/>
    <col min="15" max="17" width="0" style="1" hidden="1" customWidth="1"/>
    <col min="18" max="16384" width="10.7109375" style="1"/>
  </cols>
  <sheetData>
    <row r="1" spans="1:17" ht="15" hidden="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</row>
    <row r="3" spans="1:17" ht="22.5" x14ac:dyDescent="0.2">
      <c r="A3" s="1" t="s">
        <v>16</v>
      </c>
      <c r="B3" s="2" t="s">
        <v>17</v>
      </c>
      <c r="C3" s="61" t="s">
        <v>18</v>
      </c>
      <c r="D3" s="61"/>
      <c r="E3" s="61"/>
      <c r="F3" s="2" t="s">
        <v>5</v>
      </c>
      <c r="G3" s="2" t="s">
        <v>19</v>
      </c>
      <c r="H3" s="2" t="s">
        <v>20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2" t="s">
        <v>28</v>
      </c>
      <c r="Q3" s="2" t="s">
        <v>29</v>
      </c>
    </row>
    <row r="4" spans="1:17" ht="31.5" x14ac:dyDescent="0.2">
      <c r="A4" s="1">
        <v>2</v>
      </c>
      <c r="B4" s="3" t="s">
        <v>30</v>
      </c>
      <c r="C4" s="62" t="s">
        <v>31</v>
      </c>
      <c r="D4" s="62"/>
      <c r="E4" s="62"/>
      <c r="F4" s="3"/>
      <c r="G4" s="3"/>
      <c r="H4" s="3"/>
      <c r="I4" s="3"/>
      <c r="J4" s="3"/>
    </row>
    <row r="5" spans="1:17" ht="31.15" customHeight="1" thickBot="1" x14ac:dyDescent="0.25">
      <c r="A5" s="1">
        <v>3</v>
      </c>
      <c r="B5" s="4" t="s">
        <v>32</v>
      </c>
      <c r="C5" s="63" t="s">
        <v>33</v>
      </c>
      <c r="D5" s="63"/>
      <c r="E5" s="63"/>
      <c r="F5" s="5"/>
      <c r="G5" s="5"/>
      <c r="H5" s="5"/>
      <c r="I5" s="5"/>
      <c r="J5" s="5"/>
    </row>
    <row r="6" spans="1:17" ht="15" hidden="1" customHeight="1" x14ac:dyDescent="0.2">
      <c r="A6" s="1">
        <v>4</v>
      </c>
    </row>
    <row r="7" spans="1:17" ht="15" hidden="1" customHeight="1" x14ac:dyDescent="0.2">
      <c r="A7" s="1" t="s">
        <v>34</v>
      </c>
    </row>
    <row r="8" spans="1:17" ht="15" hidden="1" customHeight="1" x14ac:dyDescent="0.2">
      <c r="A8" s="1">
        <v>4</v>
      </c>
    </row>
    <row r="9" spans="1:17" ht="15" hidden="1" customHeight="1" x14ac:dyDescent="0.2">
      <c r="A9" s="1" t="s">
        <v>34</v>
      </c>
    </row>
    <row r="10" spans="1:17" ht="15" hidden="1" customHeight="1" x14ac:dyDescent="0.2">
      <c r="A10" s="1">
        <v>4</v>
      </c>
    </row>
    <row r="11" spans="1:17" ht="15" hidden="1" customHeight="1" x14ac:dyDescent="0.2">
      <c r="A11" s="1" t="s">
        <v>34</v>
      </c>
    </row>
    <row r="12" spans="1:17" ht="15" hidden="1" customHeight="1" x14ac:dyDescent="0.2">
      <c r="A12" s="1">
        <v>4</v>
      </c>
    </row>
    <row r="13" spans="1:17" ht="15" hidden="1" customHeight="1" x14ac:dyDescent="0.2">
      <c r="A13" s="1" t="s">
        <v>34</v>
      </c>
    </row>
    <row r="14" spans="1:17" ht="15" hidden="1" customHeight="1" x14ac:dyDescent="0.2">
      <c r="A14" s="1">
        <v>4</v>
      </c>
    </row>
    <row r="15" spans="1:17" ht="15" hidden="1" customHeight="1" x14ac:dyDescent="0.2">
      <c r="A15" s="1" t="s">
        <v>34</v>
      </c>
    </row>
    <row r="16" spans="1:17" ht="15" hidden="1" customHeight="1" x14ac:dyDescent="0.2">
      <c r="A16" s="1">
        <v>4</v>
      </c>
    </row>
    <row r="17" spans="1:17" ht="15" hidden="1" customHeight="1" x14ac:dyDescent="0.2">
      <c r="A17" s="1" t="s">
        <v>34</v>
      </c>
    </row>
    <row r="18" spans="1:17" ht="15" hidden="1" customHeight="1" x14ac:dyDescent="0.2">
      <c r="A18" s="1">
        <v>4</v>
      </c>
    </row>
    <row r="19" spans="1:17" ht="15" hidden="1" customHeight="1" x14ac:dyDescent="0.2">
      <c r="A19" s="1" t="s">
        <v>34</v>
      </c>
    </row>
    <row r="20" spans="1:17" ht="15" hidden="1" customHeight="1" x14ac:dyDescent="0.2">
      <c r="A20" s="1">
        <v>4</v>
      </c>
    </row>
    <row r="21" spans="1:17" ht="15" hidden="1" customHeight="1" x14ac:dyDescent="0.2">
      <c r="A21" s="1" t="s">
        <v>34</v>
      </c>
    </row>
    <row r="22" spans="1:17" ht="15" hidden="1" customHeight="1" x14ac:dyDescent="0.2">
      <c r="A22" s="1">
        <v>4</v>
      </c>
    </row>
    <row r="23" spans="1:17" ht="15" hidden="1" customHeight="1" x14ac:dyDescent="0.2">
      <c r="A23" s="1" t="s">
        <v>34</v>
      </c>
    </row>
    <row r="24" spans="1:17" ht="20.45" customHeight="1" thickTop="1" thickBot="1" x14ac:dyDescent="0.25">
      <c r="A24" s="1">
        <v>9</v>
      </c>
      <c r="B24" s="7" t="s">
        <v>35</v>
      </c>
      <c r="C24" s="54" t="s">
        <v>36</v>
      </c>
      <c r="D24" s="54"/>
      <c r="E24" s="54"/>
      <c r="F24" s="8" t="s">
        <v>37</v>
      </c>
      <c r="G24" s="9">
        <v>1</v>
      </c>
      <c r="H24" s="11"/>
      <c r="I24" s="12"/>
      <c r="J24" s="10">
        <f>IF(AND(G24= "",H24= ""), 0, ROUND(ROUND(I24, 2) * ROUND(IF(H24="",G24,H24),  0), 2))</f>
        <v>0</v>
      </c>
      <c r="M24" s="6">
        <v>0.2</v>
      </c>
      <c r="Q24" s="1">
        <v>15</v>
      </c>
    </row>
    <row r="25" spans="1:17" ht="15" hidden="1" customHeight="1" thickTop="1" x14ac:dyDescent="0.2">
      <c r="A25" s="1" t="s">
        <v>38</v>
      </c>
    </row>
    <row r="26" spans="1:17" ht="12.75" thickTop="1" thickBot="1" x14ac:dyDescent="0.25">
      <c r="A26" s="1">
        <v>9</v>
      </c>
      <c r="B26" s="7" t="s">
        <v>39</v>
      </c>
      <c r="C26" s="54" t="s">
        <v>40</v>
      </c>
      <c r="D26" s="54"/>
      <c r="E26" s="54"/>
      <c r="F26" s="8" t="s">
        <v>37</v>
      </c>
      <c r="G26" s="9">
        <v>1</v>
      </c>
      <c r="H26" s="11"/>
      <c r="I26" s="12"/>
      <c r="J26" s="10">
        <f>IF(AND(G26= "",H26= ""), 0, ROUND(ROUND(I26, 2) * ROUND(IF(H26="",G26,H26),  0), 2))</f>
        <v>0</v>
      </c>
      <c r="M26" s="6">
        <v>0.2</v>
      </c>
      <c r="Q26" s="1">
        <v>15</v>
      </c>
    </row>
    <row r="27" spans="1:17" ht="15" hidden="1" customHeight="1" thickTop="1" x14ac:dyDescent="0.2">
      <c r="A27" s="1" t="s">
        <v>41</v>
      </c>
      <c r="C27" s="1" t="s">
        <v>42</v>
      </c>
    </row>
    <row r="28" spans="1:17" ht="15" hidden="1" customHeight="1" thickTop="1" x14ac:dyDescent="0.2">
      <c r="A28" s="1" t="s">
        <v>38</v>
      </c>
    </row>
    <row r="29" spans="1:17" ht="12.75" thickTop="1" thickBot="1" x14ac:dyDescent="0.25">
      <c r="A29" s="1">
        <v>9</v>
      </c>
      <c r="B29" s="7" t="s">
        <v>43</v>
      </c>
      <c r="C29" s="54" t="s">
        <v>44</v>
      </c>
      <c r="D29" s="54"/>
      <c r="E29" s="54"/>
      <c r="F29" s="8" t="s">
        <v>37</v>
      </c>
      <c r="G29" s="9">
        <v>2</v>
      </c>
      <c r="H29" s="11"/>
      <c r="I29" s="12"/>
      <c r="J29" s="10">
        <f>IF(AND(G29= "",H29= ""), 0, ROUND(ROUND(I29, 2) * ROUND(IF(H29="",G29,H29),  0), 2))</f>
        <v>0</v>
      </c>
      <c r="M29" s="6">
        <v>0.2</v>
      </c>
      <c r="Q29" s="1">
        <v>15</v>
      </c>
    </row>
    <row r="30" spans="1:17" ht="15" hidden="1" customHeight="1" thickTop="1" x14ac:dyDescent="0.2">
      <c r="A30" s="1" t="s">
        <v>41</v>
      </c>
      <c r="C30" s="1" t="s">
        <v>42</v>
      </c>
    </row>
    <row r="31" spans="1:17" ht="15" hidden="1" customHeight="1" thickTop="1" x14ac:dyDescent="0.2">
      <c r="A31" s="1" t="s">
        <v>41</v>
      </c>
      <c r="C31" s="1" t="s">
        <v>42</v>
      </c>
    </row>
    <row r="32" spans="1:17" ht="15" hidden="1" customHeight="1" thickTop="1" x14ac:dyDescent="0.2">
      <c r="A32" s="1" t="s">
        <v>38</v>
      </c>
    </row>
    <row r="33" spans="1:17" ht="21" customHeight="1" thickTop="1" thickBot="1" x14ac:dyDescent="0.25">
      <c r="A33" s="1">
        <v>9</v>
      </c>
      <c r="B33" s="7" t="s">
        <v>45</v>
      </c>
      <c r="C33" s="54" t="s">
        <v>46</v>
      </c>
      <c r="D33" s="54"/>
      <c r="E33" s="54"/>
      <c r="F33" s="8" t="s">
        <v>37</v>
      </c>
      <c r="G33" s="9">
        <v>1</v>
      </c>
      <c r="H33" s="11"/>
      <c r="I33" s="12"/>
      <c r="J33" s="10">
        <f>IF(AND(G33= "",H33= ""), 0, ROUND(ROUND(I33, 2) * ROUND(IF(H33="",G33,H33),  0), 2))</f>
        <v>0</v>
      </c>
      <c r="M33" s="6">
        <v>0.2</v>
      </c>
      <c r="Q33" s="1">
        <v>15</v>
      </c>
    </row>
    <row r="34" spans="1:17" ht="15" hidden="1" customHeight="1" thickTop="1" x14ac:dyDescent="0.2">
      <c r="A34" s="1" t="s">
        <v>41</v>
      </c>
      <c r="C34" s="1" t="s">
        <v>42</v>
      </c>
    </row>
    <row r="35" spans="1:17" ht="15" hidden="1" customHeight="1" thickTop="1" x14ac:dyDescent="0.2">
      <c r="A35" s="1" t="s">
        <v>38</v>
      </c>
    </row>
    <row r="36" spans="1:17" ht="80.25" thickTop="1" thickBot="1" x14ac:dyDescent="0.25">
      <c r="A36" s="1">
        <v>9</v>
      </c>
      <c r="B36" s="7" t="s">
        <v>47</v>
      </c>
      <c r="C36" s="54" t="s">
        <v>48</v>
      </c>
      <c r="D36" s="54"/>
      <c r="E36" s="54"/>
      <c r="F36" s="8" t="s">
        <v>37</v>
      </c>
      <c r="G36" s="9">
        <v>2</v>
      </c>
      <c r="H36" s="11"/>
      <c r="I36" s="12"/>
      <c r="J36" s="10">
        <f>IF(AND(G36= "",H36= ""), 0, ROUND(ROUND(I36, 2) * ROUND(IF(H36="",G36,H36),  0), 2))</f>
        <v>0</v>
      </c>
      <c r="K36" s="1" t="s">
        <v>49</v>
      </c>
      <c r="L36" s="13" t="s">
        <v>50</v>
      </c>
      <c r="M36" s="6">
        <v>0.2</v>
      </c>
      <c r="Q36" s="1">
        <v>15</v>
      </c>
    </row>
    <row r="37" spans="1:17" ht="15" hidden="1" customHeight="1" thickTop="1" x14ac:dyDescent="0.2">
      <c r="A37" s="1" t="s">
        <v>41</v>
      </c>
      <c r="C37" s="1" t="s">
        <v>42</v>
      </c>
    </row>
    <row r="38" spans="1:17" ht="15" hidden="1" customHeight="1" thickTop="1" x14ac:dyDescent="0.2">
      <c r="A38" s="1" t="s">
        <v>41</v>
      </c>
      <c r="C38" s="1" t="s">
        <v>42</v>
      </c>
    </row>
    <row r="39" spans="1:17" ht="15" hidden="1" customHeight="1" thickTop="1" x14ac:dyDescent="0.2">
      <c r="A39" s="1" t="s">
        <v>38</v>
      </c>
    </row>
    <row r="40" spans="1:17" ht="15" customHeight="1" thickTop="1" x14ac:dyDescent="0.2">
      <c r="A40" s="1" t="s">
        <v>51</v>
      </c>
      <c r="B40" s="15"/>
      <c r="C40" s="55"/>
      <c r="D40" s="55"/>
      <c r="E40" s="55"/>
      <c r="F40" s="14"/>
      <c r="G40" s="14"/>
      <c r="H40" s="14"/>
      <c r="I40" s="14"/>
      <c r="J40" s="14"/>
    </row>
    <row r="41" spans="1:17" ht="26.45" customHeight="1" x14ac:dyDescent="0.2">
      <c r="B41" s="15"/>
      <c r="C41" s="58" t="s">
        <v>33</v>
      </c>
      <c r="D41" s="26"/>
      <c r="E41" s="26"/>
      <c r="F41" s="56"/>
      <c r="G41" s="56"/>
      <c r="H41" s="56"/>
      <c r="I41" s="56"/>
      <c r="J41" s="57"/>
    </row>
    <row r="42" spans="1:17" ht="15" customHeight="1" x14ac:dyDescent="0.2">
      <c r="B42" s="15"/>
      <c r="C42" s="59"/>
      <c r="D42" s="34"/>
      <c r="E42" s="34"/>
      <c r="F42" s="34"/>
      <c r="G42" s="34"/>
      <c r="H42" s="34"/>
      <c r="I42" s="34"/>
      <c r="J42" s="60"/>
    </row>
    <row r="43" spans="1:17" ht="15" customHeight="1" x14ac:dyDescent="0.2">
      <c r="B43" s="15"/>
      <c r="C43" s="44" t="s">
        <v>52</v>
      </c>
      <c r="D43" s="45"/>
      <c r="E43" s="45"/>
      <c r="F43" s="46">
        <f>SUMIF(K6:K40, IF(K5="","",K5), J6:J40)</f>
        <v>0</v>
      </c>
      <c r="G43" s="46"/>
      <c r="H43" s="46"/>
      <c r="I43" s="46"/>
      <c r="J43" s="47"/>
    </row>
    <row r="44" spans="1:17" ht="31.15" customHeight="1" thickBot="1" x14ac:dyDescent="0.25">
      <c r="C44" s="48" t="s">
        <v>53</v>
      </c>
      <c r="D44" s="48"/>
      <c r="E44" s="48"/>
      <c r="F44" s="48"/>
      <c r="G44" s="48"/>
      <c r="H44" s="48"/>
      <c r="I44" s="48"/>
      <c r="J44" s="48"/>
    </row>
    <row r="45" spans="1:17" ht="12" x14ac:dyDescent="0.2">
      <c r="C45" s="49" t="s">
        <v>54</v>
      </c>
      <c r="D45" s="50"/>
      <c r="E45" s="50"/>
      <c r="F45" s="16"/>
      <c r="G45" s="16"/>
      <c r="H45" s="16"/>
      <c r="I45" s="16"/>
      <c r="J45" s="17"/>
    </row>
    <row r="46" spans="1:17" ht="15" customHeight="1" x14ac:dyDescent="0.2">
      <c r="C46" s="51"/>
      <c r="D46" s="52"/>
      <c r="E46" s="52"/>
      <c r="F46" s="52"/>
      <c r="G46" s="52"/>
      <c r="H46" s="52"/>
      <c r="I46" s="52"/>
      <c r="J46" s="53"/>
    </row>
    <row r="47" spans="1:17" ht="15" customHeight="1" x14ac:dyDescent="0.2">
      <c r="A47" s="1" t="s">
        <v>55</v>
      </c>
      <c r="C47" s="33" t="s">
        <v>52</v>
      </c>
      <c r="D47" s="34"/>
      <c r="E47" s="34"/>
      <c r="F47" s="22">
        <f>SUMIF(K5:K44, IF(K4="","",K4), J5:J44)</f>
        <v>0</v>
      </c>
      <c r="G47" s="35"/>
      <c r="H47" s="35"/>
      <c r="I47" s="35"/>
      <c r="J47" s="36"/>
    </row>
    <row r="48" spans="1:17" ht="15" customHeight="1" x14ac:dyDescent="0.2">
      <c r="A48" s="1" t="s">
        <v>56</v>
      </c>
      <c r="C48" s="33" t="s">
        <v>57</v>
      </c>
      <c r="D48" s="34"/>
      <c r="E48" s="34"/>
      <c r="F48" s="22">
        <f>ROUND(SUMIF(K5:K44, IF(K4="","",K4), J5:J44) * 0.2, 2)</f>
        <v>0</v>
      </c>
      <c r="G48" s="35"/>
      <c r="H48" s="35"/>
      <c r="I48" s="35"/>
      <c r="J48" s="36"/>
    </row>
    <row r="49" spans="3:13" ht="15" customHeight="1" thickBot="1" x14ac:dyDescent="0.25">
      <c r="C49" s="37" t="s">
        <v>58</v>
      </c>
      <c r="D49" s="38"/>
      <c r="E49" s="38"/>
      <c r="F49" s="39">
        <f>SUM(F47:F48)</f>
        <v>0</v>
      </c>
      <c r="G49" s="40"/>
      <c r="H49" s="40"/>
      <c r="I49" s="40"/>
      <c r="J49" s="41"/>
    </row>
    <row r="50" spans="3:13" ht="12" x14ac:dyDescent="0.2">
      <c r="C50" s="42"/>
      <c r="D50" s="42"/>
      <c r="E50" s="42"/>
      <c r="F50" s="42"/>
      <c r="G50" s="42"/>
      <c r="H50" s="42"/>
      <c r="I50" s="42"/>
      <c r="J50" s="42"/>
    </row>
    <row r="52" spans="3:13" ht="15" customHeight="1" x14ac:dyDescent="0.2">
      <c r="C52" s="43" t="s">
        <v>59</v>
      </c>
      <c r="D52" s="43"/>
      <c r="E52" s="43"/>
      <c r="F52" s="43"/>
      <c r="G52" s="43"/>
      <c r="H52" s="43"/>
      <c r="I52" s="43"/>
      <c r="J52" s="43"/>
    </row>
    <row r="53" spans="3:13" ht="15" customHeight="1" x14ac:dyDescent="0.2">
      <c r="C53" s="30" t="s">
        <v>60</v>
      </c>
      <c r="D53" s="31"/>
      <c r="E53" s="31"/>
      <c r="F53" s="31"/>
      <c r="L53" s="1">
        <v>0</v>
      </c>
    </row>
    <row r="54" spans="3:13" ht="15" customHeight="1" x14ac:dyDescent="0.2">
      <c r="C54" s="32" t="s">
        <v>61</v>
      </c>
      <c r="D54" s="24"/>
      <c r="E54" s="24"/>
      <c r="F54" s="24"/>
      <c r="G54" s="29">
        <f>SUMIF(L5:L44,L54, J5:J44)</f>
        <v>0</v>
      </c>
      <c r="H54" s="29"/>
      <c r="I54" s="29"/>
      <c r="J54" s="29"/>
      <c r="K54" s="1" t="s">
        <v>62</v>
      </c>
      <c r="L54" s="13" t="s">
        <v>50</v>
      </c>
      <c r="M54" s="1">
        <f>SUMPRODUCT((L5:L44=L54)*1, J5:J44,M5:M44)</f>
        <v>0</v>
      </c>
    </row>
    <row r="55" spans="3:13" ht="15" customHeight="1" x14ac:dyDescent="0.2">
      <c r="C55" s="32" t="s">
        <v>63</v>
      </c>
      <c r="D55" s="24"/>
      <c r="E55" s="24"/>
      <c r="F55" s="24"/>
      <c r="G55" s="18"/>
      <c r="H55" s="18"/>
      <c r="I55" s="18"/>
      <c r="J55" s="18"/>
    </row>
    <row r="56" spans="3:13" ht="15" customHeight="1" x14ac:dyDescent="0.2">
      <c r="C56" s="27" t="s">
        <v>64</v>
      </c>
      <c r="D56" s="28"/>
      <c r="E56" s="28"/>
      <c r="F56" s="28"/>
      <c r="G56" s="29">
        <f>SUM(G54:G54)</f>
        <v>0</v>
      </c>
      <c r="H56" s="29"/>
      <c r="I56" s="29"/>
      <c r="J56" s="29"/>
    </row>
    <row r="57" spans="3:13" ht="15" customHeight="1" x14ac:dyDescent="0.2">
      <c r="C57" s="27" t="s">
        <v>65</v>
      </c>
      <c r="D57" s="28"/>
      <c r="E57" s="28"/>
      <c r="F57" s="28"/>
      <c r="G57" s="29">
        <f>SUM(M54:M54)</f>
        <v>0</v>
      </c>
      <c r="H57" s="29"/>
      <c r="I57" s="29"/>
      <c r="J57" s="29"/>
    </row>
    <row r="58" spans="3:13" ht="15" customHeight="1" x14ac:dyDescent="0.2">
      <c r="C58" s="27" t="s">
        <v>66</v>
      </c>
      <c r="D58" s="28"/>
      <c r="E58" s="28"/>
      <c r="F58" s="28"/>
      <c r="G58" s="29">
        <f>SUM(G56:G57)</f>
        <v>0</v>
      </c>
      <c r="H58" s="29"/>
      <c r="I58" s="29"/>
      <c r="J58" s="29"/>
    </row>
    <row r="60" spans="3:13" ht="15" customHeight="1" x14ac:dyDescent="0.2">
      <c r="C60" s="25" t="s">
        <v>67</v>
      </c>
      <c r="D60" s="26"/>
      <c r="E60" s="26"/>
      <c r="F60" s="26"/>
      <c r="G60" s="26"/>
      <c r="H60" s="26"/>
      <c r="I60" s="26"/>
      <c r="J60" s="26"/>
      <c r="K60" s="13" t="s">
        <v>49</v>
      </c>
    </row>
    <row r="61" spans="3:13" ht="15" customHeight="1" x14ac:dyDescent="0.2">
      <c r="C61" s="20" t="s">
        <v>68</v>
      </c>
      <c r="D61" s="21"/>
      <c r="E61" s="21"/>
      <c r="F61" s="21"/>
      <c r="G61" s="22">
        <f>SUMIF(K6:K45,K60, J6:J45)</f>
        <v>0</v>
      </c>
      <c r="H61" s="22"/>
      <c r="I61" s="22"/>
      <c r="J61" s="22"/>
    </row>
    <row r="62" spans="3:13" ht="15" customHeight="1" x14ac:dyDescent="0.2">
      <c r="C62" s="20" t="s">
        <v>69</v>
      </c>
      <c r="D62" s="21"/>
      <c r="E62" s="21"/>
      <c r="F62" s="21"/>
      <c r="G62" s="22">
        <f>SUMPRODUCT((K6:K45=K60)*1, J6:J45,M6:M45)</f>
        <v>0</v>
      </c>
      <c r="H62" s="22"/>
      <c r="I62" s="22"/>
      <c r="J62" s="22"/>
    </row>
    <row r="63" spans="3:13" ht="15" customHeight="1" x14ac:dyDescent="0.2">
      <c r="C63" s="20" t="s">
        <v>70</v>
      </c>
      <c r="D63" s="21"/>
      <c r="E63" s="21"/>
      <c r="F63" s="21"/>
      <c r="G63" s="22">
        <f>SUM(G61:G62)</f>
        <v>0</v>
      </c>
      <c r="H63" s="22"/>
      <c r="I63" s="22"/>
      <c r="J63" s="22"/>
    </row>
    <row r="64" spans="3:13" ht="15" customHeight="1" x14ac:dyDescent="0.2">
      <c r="C64" s="25" t="s">
        <v>71</v>
      </c>
      <c r="D64" s="26"/>
      <c r="E64" s="26"/>
      <c r="F64" s="26"/>
      <c r="G64" s="26"/>
      <c r="H64" s="26"/>
      <c r="I64" s="26"/>
      <c r="J64" s="26"/>
      <c r="K64" s="1" t="s">
        <v>62</v>
      </c>
    </row>
    <row r="65" spans="3:11" ht="15" customHeight="1" x14ac:dyDescent="0.2">
      <c r="C65" s="20" t="s">
        <v>68</v>
      </c>
      <c r="D65" s="21"/>
      <c r="E65" s="21"/>
      <c r="F65" s="21"/>
      <c r="G65" s="22">
        <f ca="1">SUM(SUMIF(K53:K58,K64, G53:G58),SUMIF(A5:A58,K65, F5:F53))</f>
        <v>0</v>
      </c>
      <c r="H65" s="22"/>
      <c r="I65" s="22"/>
      <c r="J65" s="22"/>
      <c r="K65" s="13" t="s">
        <v>55</v>
      </c>
    </row>
    <row r="66" spans="3:11" ht="15" customHeight="1" x14ac:dyDescent="0.2">
      <c r="C66" s="20" t="s">
        <v>69</v>
      </c>
      <c r="D66" s="21"/>
      <c r="E66" s="21"/>
      <c r="F66" s="21"/>
      <c r="G66" s="22">
        <f ca="1">SUM(SUMIF(K54:K59,K64, M54:M59),SUMIF(A6:A59,K66, F6:F54))</f>
        <v>0</v>
      </c>
      <c r="H66" s="22"/>
      <c r="I66" s="22"/>
      <c r="J66" s="22"/>
      <c r="K66" s="13" t="s">
        <v>56</v>
      </c>
    </row>
    <row r="67" spans="3:11" ht="15" customHeight="1" x14ac:dyDescent="0.2">
      <c r="C67" s="20" t="s">
        <v>70</v>
      </c>
      <c r="D67" s="21"/>
      <c r="E67" s="21"/>
      <c r="F67" s="21"/>
      <c r="G67" s="22">
        <f ca="1">SUM(G65:G66)</f>
        <v>0</v>
      </c>
      <c r="H67" s="22"/>
      <c r="I67" s="22"/>
      <c r="J67" s="22"/>
    </row>
    <row r="68" spans="3:11" ht="15" customHeight="1" x14ac:dyDescent="0.2">
      <c r="C68" s="23"/>
      <c r="D68" s="23"/>
      <c r="E68" s="23"/>
      <c r="F68" s="23"/>
      <c r="G68" s="23"/>
      <c r="H68" s="23"/>
      <c r="I68" s="23"/>
      <c r="J68" s="23"/>
    </row>
    <row r="69" spans="3:11" ht="56.65" customHeight="1" x14ac:dyDescent="0.2">
      <c r="F69" s="24" t="s">
        <v>72</v>
      </c>
      <c r="G69" s="24"/>
      <c r="H69" s="24"/>
      <c r="I69" s="24"/>
      <c r="J69" s="24"/>
    </row>
    <row r="70" spans="3:11" ht="15" customHeight="1" thickBot="1" x14ac:dyDescent="0.25"/>
    <row r="71" spans="3:11" ht="85.15" customHeight="1" thickBot="1" x14ac:dyDescent="0.25">
      <c r="C71" s="19" t="s">
        <v>73</v>
      </c>
      <c r="D71" s="19"/>
      <c r="F71" s="19" t="s">
        <v>74</v>
      </c>
      <c r="G71" s="19"/>
      <c r="H71" s="19"/>
      <c r="I71" s="19"/>
      <c r="J71" s="19"/>
    </row>
  </sheetData>
  <sheetProtection algorithmName="SHA-512" hashValue="/x1SwlwaIT3Y7j9VPYyXuCatkytNwDjR1QBrZULDec624Vv03fpLIs2sOPcZzegy6Y+rRkmzZqbdIc+0cBSBGA==" saltValue="K7l0g8HVS2TrCcf8QkvrvA==" spinCount="100000" sheet="1" scenarios="1" selectLockedCells="1"/>
  <mergeCells count="54">
    <mergeCell ref="C42:E42"/>
    <mergeCell ref="F42:J42"/>
    <mergeCell ref="C3:E3"/>
    <mergeCell ref="C4:E4"/>
    <mergeCell ref="C5:E5"/>
    <mergeCell ref="C24:E24"/>
    <mergeCell ref="C26:E26"/>
    <mergeCell ref="C29:E29"/>
    <mergeCell ref="C33:E33"/>
    <mergeCell ref="C36:E36"/>
    <mergeCell ref="C40:E40"/>
    <mergeCell ref="F41:J41"/>
    <mergeCell ref="C41:E41"/>
    <mergeCell ref="C52:J52"/>
    <mergeCell ref="C43:E43"/>
    <mergeCell ref="F43:J43"/>
    <mergeCell ref="C44:J44"/>
    <mergeCell ref="C45:E45"/>
    <mergeCell ref="C46:J46"/>
    <mergeCell ref="C47:E47"/>
    <mergeCell ref="F47:J47"/>
    <mergeCell ref="C48:E48"/>
    <mergeCell ref="F48:J48"/>
    <mergeCell ref="C49:E49"/>
    <mergeCell ref="F49:J49"/>
    <mergeCell ref="C50:J50"/>
    <mergeCell ref="C53:F53"/>
    <mergeCell ref="C54:F54"/>
    <mergeCell ref="G54:J54"/>
    <mergeCell ref="C55:F55"/>
    <mergeCell ref="C56:F56"/>
    <mergeCell ref="G56:J56"/>
    <mergeCell ref="C65:F65"/>
    <mergeCell ref="G65:J65"/>
    <mergeCell ref="C57:F57"/>
    <mergeCell ref="G57:J57"/>
    <mergeCell ref="C58:F58"/>
    <mergeCell ref="G58:J58"/>
    <mergeCell ref="C60:J60"/>
    <mergeCell ref="C61:F61"/>
    <mergeCell ref="G61:J61"/>
    <mergeCell ref="C62:F62"/>
    <mergeCell ref="G62:J62"/>
    <mergeCell ref="C63:F63"/>
    <mergeCell ref="G63:J63"/>
    <mergeCell ref="C64:J64"/>
    <mergeCell ref="C71:D71"/>
    <mergeCell ref="F71:J71"/>
    <mergeCell ref="C66:F66"/>
    <mergeCell ref="G66:J66"/>
    <mergeCell ref="C67:F67"/>
    <mergeCell ref="G67:J67"/>
    <mergeCell ref="C68:J68"/>
    <mergeCell ref="F69:J69"/>
  </mergeCells>
  <phoneticPr fontId="0" type="noConversion"/>
  <conditionalFormatting sqref="I1:I40 I45 I51 I53 I55 I59 I70 I72:I65536">
    <cfRule type="cellIs" dxfId="3" priority="1" stopIfTrue="1" operator="equal">
      <formula>"Non totalisé"</formula>
    </cfRule>
    <cfRule type="cellIs" dxfId="2" priority="2" stopIfTrue="1" operator="equal">
      <formula>"Variante"</formula>
    </cfRule>
    <cfRule type="cellIs" dxfId="1" priority="3" stopIfTrue="1" operator="equal">
      <formula>"Option"</formula>
    </cfRule>
  </conditionalFormatting>
  <conditionalFormatting sqref="H1:H40 H45 H51 H53 H55 H59 H70 H72:H65536">
    <cfRule type="cellIs" dxfId="0" priority="4" stopIfTrue="1" operator="equal">
      <formula>"A calculer"</formula>
    </cfRule>
  </conditionalFormatting>
  <pageMargins left="0.55118110236220474" right="0.55118110236220474" top="0.55118110236220474" bottom="0.55118110236220474" header="0.27559055118110237" footer="0.35433070866141736"/>
  <pageSetup paperSize="9" scale="91" fitToHeight="32767" orientation="portrait" r:id="rId1"/>
  <headerFooter alignWithMargins="0">
    <oddHeader>&amp;L2016GEN021 - Extension et rénovation du COSEC de WINTZENHEIM
3 rue Aloyse Meyer - 68920 Wintzenheim&amp;RDPGF - Lot n°4 INFILTROMETRIE 
PRO - Edition du 20/04/2018</oddHeader>
    <oddFooter>&amp;CBET IMAEE 11, avenue Louis Pasteur 67600 SELESTAT Tel:03 88 57 90 08 &amp;RPage &amp;[Page]/&amp;[Pages]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</dc:creator>
  <cp:lastModifiedBy>Julien</cp:lastModifiedBy>
  <cp:lastPrinted>2011-03-29T06:52:24Z</cp:lastPrinted>
  <dcterms:created xsi:type="dcterms:W3CDTF">2005-02-10T10:20:05Z</dcterms:created>
  <dcterms:modified xsi:type="dcterms:W3CDTF">2018-04-20T10:29:24Z</dcterms:modified>
</cp:coreProperties>
</file>